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codeName="ThisWorkbook" defaultThemeVersion="124226"/>
  <bookViews>
    <workbookView xWindow="-15" yWindow="-15" windowWidth="15480" windowHeight="4530"/>
  </bookViews>
  <sheets>
    <sheet name="BESOROLÓ" sheetId="4" r:id="rId1"/>
  </sheets>
  <definedNames>
    <definedName name="_xlnm.Print_Area" localSheetId="0">BESOROLÓ!$B$2:$G$20</definedName>
  </definedNames>
  <calcPr calcId="145621"/>
</workbook>
</file>

<file path=xl/calcChain.xml><?xml version="1.0" encoding="utf-8"?>
<calcChain xmlns="http://schemas.openxmlformats.org/spreadsheetml/2006/main">
  <c r="I11" i="4" l="1"/>
  <c r="I9" i="4" l="1"/>
  <c r="I10" i="4"/>
  <c r="I8" i="4"/>
  <c r="L23" i="4" l="1"/>
  <c r="M23" i="4"/>
  <c r="N23" i="4"/>
  <c r="O23" i="4"/>
  <c r="P23" i="4"/>
  <c r="Q23" i="4"/>
  <c r="R23" i="4"/>
  <c r="S23" i="4"/>
  <c r="T23" i="4"/>
  <c r="L24" i="4"/>
  <c r="M24" i="4"/>
  <c r="N24" i="4"/>
  <c r="O24" i="4"/>
  <c r="P24" i="4"/>
  <c r="Q24" i="4"/>
  <c r="R24" i="4"/>
  <c r="S24" i="4"/>
  <c r="T24" i="4"/>
  <c r="L21" i="4"/>
  <c r="M21" i="4"/>
  <c r="N21" i="4"/>
  <c r="O21" i="4"/>
  <c r="P21" i="4"/>
  <c r="Q21" i="4"/>
  <c r="R21" i="4"/>
  <c r="S21" i="4"/>
  <c r="T21" i="4"/>
  <c r="M22" i="4" l="1"/>
  <c r="N22" i="4"/>
  <c r="O22" i="4"/>
  <c r="P22" i="4"/>
  <c r="Q22" i="4"/>
  <c r="R22" i="4"/>
  <c r="S22" i="4"/>
  <c r="T22" i="4"/>
  <c r="L22" i="4"/>
  <c r="O11" i="4" l="1"/>
  <c r="O9" i="4"/>
  <c r="O10" i="4"/>
  <c r="O8" i="4"/>
  <c r="N10" i="4"/>
  <c r="K10" i="4"/>
  <c r="J10" i="4"/>
  <c r="N8" i="4"/>
  <c r="J8" i="4"/>
  <c r="K8" i="4"/>
  <c r="K11" i="4"/>
  <c r="N11" i="4"/>
  <c r="J11" i="4"/>
  <c r="N9" i="4"/>
  <c r="J9" i="4"/>
  <c r="K9" i="4"/>
  <c r="L9" i="4" l="1"/>
  <c r="M9" i="4" s="1"/>
  <c r="L11" i="4"/>
  <c r="M11" i="4" s="1"/>
  <c r="L10" i="4"/>
  <c r="L8" i="4"/>
  <c r="M8" i="4" s="1"/>
  <c r="M10" i="4" l="1"/>
  <c r="L6" i="4"/>
  <c r="G8" i="4" s="1"/>
</calcChain>
</file>

<file path=xl/sharedStrings.xml><?xml version="1.0" encoding="utf-8"?>
<sst xmlns="http://schemas.openxmlformats.org/spreadsheetml/2006/main" count="49" uniqueCount="43">
  <si>
    <t>Hosszúság</t>
  </si>
  <si>
    <t>mm</t>
  </si>
  <si>
    <t>Szélesség</t>
  </si>
  <si>
    <t>Magasság</t>
  </si>
  <si>
    <t>Tengelytáv</t>
  </si>
  <si>
    <t>Érték</t>
  </si>
  <si>
    <t>Alsó kateg</t>
  </si>
  <si>
    <t>Felső kateg</t>
  </si>
  <si>
    <t>Fuzzy kategória pontszám</t>
  </si>
  <si>
    <t>F-01-00-1</t>
  </si>
  <si>
    <t>F-01-00-2</t>
  </si>
  <si>
    <t>F-01-00-3</t>
  </si>
  <si>
    <t>F-01-00-4</t>
  </si>
  <si>
    <t>F-01-00-5</t>
  </si>
  <si>
    <t>F-01-00-6</t>
  </si>
  <si>
    <t>F-01-00-7</t>
  </si>
  <si>
    <t>F-01-00-8</t>
  </si>
  <si>
    <t>F-01-00-9</t>
  </si>
  <si>
    <t>szélesség</t>
  </si>
  <si>
    <t>magasság</t>
  </si>
  <si>
    <t>tengelytáv</t>
  </si>
  <si>
    <t>Megnevezés</t>
  </si>
  <si>
    <t>Kategória</t>
  </si>
  <si>
    <t>Mérték-egység</t>
  </si>
  <si>
    <t>Gyártmánya</t>
  </si>
  <si>
    <t>Típusa</t>
  </si>
  <si>
    <t>FIGYELEM!</t>
  </si>
  <si>
    <t>Velorex</t>
  </si>
  <si>
    <t>Hibrid 9,8 turbo flexifuel SLX</t>
  </si>
  <si>
    <t xml:space="preserve">      - A magasság értéke legfeljebb 1570 mm (az ennél magasabb személygépjárművek az egyterű személygépjárművek közé tartoznak).</t>
  </si>
  <si>
    <t>BESOROLÓ SEGÉDTÁBLÁZAT</t>
  </si>
  <si>
    <t>súly</t>
  </si>
  <si>
    <t>Alsó kateg határ</t>
  </si>
  <si>
    <t>Felső kateg határ</t>
  </si>
  <si>
    <t xml:space="preserve">      - A tengelytáv értéke az 1. kategóriában nagyobb vagy egyenlő, mint 2350 mm, a 2. kategóriától nagyobb vagy egyenlő, mint 2400 mm.</t>
  </si>
  <si>
    <t>A személygépjárművek 14/2012. (VI.8.) NFM utasításnak megfelelő állami normatíva szerinti kategóriába sorolásához</t>
  </si>
  <si>
    <t>Személygépjármű</t>
  </si>
  <si>
    <t>A személygépjármű besorolás során figyelembe veendő szélső értékek:</t>
  </si>
  <si>
    <t>szélesség sorszám</t>
  </si>
  <si>
    <t>magasság sorszám</t>
  </si>
  <si>
    <t>hosszúság</t>
  </si>
  <si>
    <t>hosszúság sorszám</t>
  </si>
  <si>
    <t>tengelytáv sorszám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</si>
</sst>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0"/>
      <name val="Arial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24"/>
      <name val="Arial"/>
      <family val="2"/>
      <charset val="238"/>
    </font>
    <font>
      <sz val="10"/>
      <name val="Arial"/>
      <family val="2"/>
      <charset val="238"/>
    </font>
    <font>
      <b/>
      <sz val="18"/>
      <name val="Arial"/>
      <family val="2"/>
      <charset val="238"/>
    </font>
    <font>
      <b/>
      <sz val="14"/>
      <name val="Arial"/>
      <family val="2"/>
      <charset val="238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sz val="16"/>
      <name val="Arial"/>
      <family val="2"/>
      <charset val="238"/>
    </font>
    <font>
      <sz val="16"/>
      <name val="Arial Narrow"/>
      <family val="2"/>
      <charset val="238"/>
    </font>
    <font>
      <b/>
      <sz val="72"/>
      <name val="Arial"/>
      <family val="2"/>
      <charset val="238"/>
    </font>
    <font>
      <b/>
      <sz val="12"/>
      <name val="Arial Narrow"/>
      <family val="2"/>
      <charset val="238"/>
    </font>
    <font>
      <sz val="12"/>
      <name val="Arial"/>
      <family val="2"/>
      <charset val="238"/>
    </font>
    <font>
      <sz val="12"/>
      <name val="Arial Narrow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ck">
        <color indexed="64"/>
      </right>
      <top/>
      <bottom style="double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double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</borders>
  <cellStyleXfs count="2">
    <xf numFmtId="0" fontId="0" fillId="0" borderId="0"/>
    <xf numFmtId="9" fontId="2" fillId="0" borderId="0" applyNumberFormat="0" applyFill="0" applyBorder="0" applyAlignment="0" applyProtection="0"/>
  </cellStyleXfs>
  <cellXfs count="49">
    <xf numFmtId="0" fontId="0" fillId="0" borderId="0" xfId="0"/>
    <xf numFmtId="0" fontId="4" fillId="0" borderId="0" xfId="0" applyFont="1"/>
    <xf numFmtId="0" fontId="6" fillId="3" borderId="11" xfId="0" applyFont="1" applyFill="1" applyBorder="1" applyAlignment="1">
      <alignment horizontal="center" vertical="center" wrapText="1"/>
    </xf>
    <xf numFmtId="0" fontId="4" fillId="0" borderId="0" xfId="0" applyNumberFormat="1" applyFont="1" applyProtection="1">
      <protection hidden="1"/>
    </xf>
    <xf numFmtId="0" fontId="4" fillId="0" borderId="0" xfId="0" applyNumberFormat="1" applyFont="1" applyAlignment="1" applyProtection="1">
      <alignment horizontal="center"/>
      <protection hidden="1"/>
    </xf>
    <xf numFmtId="0" fontId="4" fillId="0" borderId="0" xfId="0" applyNumberFormat="1" applyFont="1" applyFill="1" applyBorder="1" applyProtection="1">
      <protection hidden="1"/>
    </xf>
    <xf numFmtId="0" fontId="4" fillId="0" borderId="0" xfId="0" applyNumberFormat="1" applyFont="1" applyFill="1" applyBorder="1" applyAlignment="1" applyProtection="1">
      <alignment horizontal="center"/>
      <protection hidden="1"/>
    </xf>
    <xf numFmtId="0" fontId="7" fillId="0" borderId="0" xfId="0" applyNumberFormat="1" applyFont="1" applyFill="1" applyBorder="1" applyAlignment="1" applyProtection="1">
      <alignment horizontal="center"/>
      <protection hidden="1"/>
    </xf>
    <xf numFmtId="0" fontId="4" fillId="0" borderId="0" xfId="1" applyNumberFormat="1" applyFont="1" applyFill="1" applyBorder="1" applyProtection="1">
      <protection hidden="1"/>
    </xf>
    <xf numFmtId="0" fontId="4" fillId="0" borderId="0" xfId="0" applyNumberFormat="1" applyFont="1"/>
    <xf numFmtId="0" fontId="4" fillId="0" borderId="0" xfId="0" applyNumberFormat="1" applyFont="1" applyBorder="1" applyProtection="1">
      <protection hidden="1"/>
    </xf>
    <xf numFmtId="0" fontId="4" fillId="0" borderId="0" xfId="0" applyNumberFormat="1" applyFont="1" applyBorder="1" applyAlignment="1" applyProtection="1">
      <protection hidden="1"/>
    </xf>
    <xf numFmtId="0" fontId="8" fillId="0" borderId="0" xfId="0" applyNumberFormat="1" applyFont="1" applyFill="1" applyBorder="1" applyAlignment="1" applyProtection="1">
      <alignment horizontal="center" vertical="center" wrapText="1"/>
      <protection hidden="1"/>
    </xf>
    <xf numFmtId="0" fontId="8" fillId="0" borderId="0" xfId="0" applyNumberFormat="1" applyFont="1" applyBorder="1" applyAlignment="1" applyProtection="1">
      <alignment horizontal="center" wrapText="1"/>
      <protection hidden="1"/>
    </xf>
    <xf numFmtId="0" fontId="10" fillId="0" borderId="7" xfId="0" applyFont="1" applyBorder="1" applyProtection="1"/>
    <xf numFmtId="0" fontId="10" fillId="0" borderId="1" xfId="0" applyFont="1" applyBorder="1" applyAlignment="1" applyProtection="1">
      <alignment horizontal="center"/>
    </xf>
    <xf numFmtId="0" fontId="10" fillId="2" borderId="2" xfId="0" applyFont="1" applyFill="1" applyBorder="1" applyAlignment="1" applyProtection="1">
      <alignment horizontal="center"/>
      <protection locked="0"/>
    </xf>
    <xf numFmtId="0" fontId="10" fillId="0" borderId="8" xfId="0" applyFont="1" applyBorder="1" applyProtection="1"/>
    <xf numFmtId="0" fontId="10" fillId="0" borderId="3" xfId="0" applyFont="1" applyBorder="1" applyAlignment="1" applyProtection="1">
      <alignment horizontal="center"/>
    </xf>
    <xf numFmtId="0" fontId="10" fillId="2" borderId="4" xfId="0" applyFont="1" applyFill="1" applyBorder="1" applyAlignment="1" applyProtection="1">
      <alignment horizontal="center"/>
      <protection locked="0"/>
    </xf>
    <xf numFmtId="0" fontId="10" fillId="0" borderId="9" xfId="0" applyFont="1" applyBorder="1" applyProtection="1"/>
    <xf numFmtId="0" fontId="10" fillId="0" borderId="5" xfId="0" applyFont="1" applyBorder="1" applyAlignment="1" applyProtection="1">
      <alignment horizontal="center"/>
    </xf>
    <xf numFmtId="0" fontId="10" fillId="2" borderId="6" xfId="0" applyFont="1" applyFill="1" applyBorder="1" applyAlignment="1" applyProtection="1">
      <alignment horizontal="center"/>
      <protection locked="0"/>
    </xf>
    <xf numFmtId="0" fontId="12" fillId="0" borderId="0" xfId="0" applyFont="1" applyAlignment="1" applyProtection="1">
      <alignment vertical="center" wrapText="1"/>
    </xf>
    <xf numFmtId="1" fontId="9" fillId="0" borderId="0" xfId="0" applyNumberFormat="1" applyFont="1" applyAlignment="1" applyProtection="1">
      <alignment horizontal="center" vertical="center"/>
      <protection hidden="1"/>
    </xf>
    <xf numFmtId="0" fontId="13" fillId="0" borderId="0" xfId="0" applyFont="1"/>
    <xf numFmtId="0" fontId="4" fillId="0" borderId="0" xfId="0" applyNumberFormat="1" applyFont="1" applyBorder="1" applyAlignment="1" applyProtection="1">
      <alignment horizontal="center"/>
      <protection hidden="1"/>
    </xf>
    <xf numFmtId="0" fontId="14" fillId="0" borderId="0" xfId="0" applyFont="1" applyFill="1" applyBorder="1" applyProtection="1"/>
    <xf numFmtId="0" fontId="6" fillId="3" borderId="10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horizontal="center" vertical="center" wrapText="1"/>
    </xf>
    <xf numFmtId="0" fontId="6" fillId="3" borderId="26" xfId="0" applyFont="1" applyFill="1" applyBorder="1" applyAlignment="1">
      <alignment horizontal="center" vertical="center" wrapText="1"/>
    </xf>
    <xf numFmtId="0" fontId="6" fillId="3" borderId="27" xfId="0" applyFont="1" applyFill="1" applyBorder="1" applyAlignment="1">
      <alignment horizontal="center" vertical="center" wrapText="1"/>
    </xf>
    <xf numFmtId="0" fontId="6" fillId="3" borderId="12" xfId="0" applyNumberFormat="1" applyFont="1" applyFill="1" applyBorder="1" applyAlignment="1">
      <alignment horizontal="center" vertical="center" wrapText="1"/>
    </xf>
    <xf numFmtId="0" fontId="6" fillId="3" borderId="13" xfId="0" applyNumberFormat="1" applyFont="1" applyFill="1" applyBorder="1" applyAlignment="1">
      <alignment horizontal="center" vertical="center" wrapText="1"/>
    </xf>
    <xf numFmtId="0" fontId="9" fillId="4" borderId="0" xfId="0" applyFont="1" applyFill="1" applyAlignment="1">
      <alignment horizontal="left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1" fontId="11" fillId="0" borderId="14" xfId="0" applyNumberFormat="1" applyFont="1" applyBorder="1" applyAlignment="1" applyProtection="1">
      <alignment horizontal="center" vertical="center"/>
      <protection hidden="1"/>
    </xf>
    <xf numFmtId="1" fontId="11" fillId="0" borderId="15" xfId="0" applyNumberFormat="1" applyFont="1" applyBorder="1" applyAlignment="1" applyProtection="1">
      <alignment horizontal="center" vertical="center"/>
      <protection hidden="1"/>
    </xf>
    <xf numFmtId="1" fontId="11" fillId="0" borderId="16" xfId="0" applyNumberFormat="1" applyFont="1" applyBorder="1" applyAlignment="1" applyProtection="1">
      <alignment horizontal="center" vertical="center"/>
      <protection hidden="1"/>
    </xf>
    <xf numFmtId="0" fontId="9" fillId="2" borderId="17" xfId="0" applyFont="1" applyFill="1" applyBorder="1" applyAlignment="1" applyProtection="1">
      <alignment horizontal="center" vertical="center" wrapText="1"/>
      <protection locked="0"/>
    </xf>
    <xf numFmtId="0" fontId="9" fillId="2" borderId="18" xfId="0" applyFont="1" applyFill="1" applyBorder="1" applyAlignment="1" applyProtection="1">
      <alignment horizontal="center" vertical="center" wrapText="1"/>
      <protection locked="0"/>
    </xf>
    <xf numFmtId="0" fontId="9" fillId="2" borderId="19" xfId="0" applyFont="1" applyFill="1" applyBorder="1" applyAlignment="1" applyProtection="1">
      <alignment horizontal="center" vertical="center" wrapText="1"/>
      <protection locked="0"/>
    </xf>
    <xf numFmtId="0" fontId="9" fillId="2" borderId="20" xfId="0" applyFont="1" applyFill="1" applyBorder="1" applyAlignment="1" applyProtection="1">
      <alignment horizontal="center" vertical="center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6" fillId="3" borderId="22" xfId="0" applyFont="1" applyFill="1" applyBorder="1" applyAlignment="1">
      <alignment horizontal="center" vertical="center" wrapText="1"/>
    </xf>
    <xf numFmtId="0" fontId="6" fillId="3" borderId="23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</cellXfs>
  <cellStyles count="2">
    <cellStyle name="Normál" xfId="0" builtinId="0"/>
    <cellStyle name="Százalék" xfId="1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">
    <pageSetUpPr fitToPage="1"/>
  </sheetPr>
  <dimension ref="B2:AI27"/>
  <sheetViews>
    <sheetView tabSelected="1" zoomScale="85" zoomScaleNormal="85" workbookViewId="0">
      <selection activeCell="F10" sqref="F10"/>
    </sheetView>
  </sheetViews>
  <sheetFormatPr defaultRowHeight="12.75" x14ac:dyDescent="0.2"/>
  <cols>
    <col min="1" max="1" width="8.28515625" style="1" customWidth="1"/>
    <col min="2" max="3" width="21.7109375" style="1" customWidth="1"/>
    <col min="4" max="4" width="19" style="1" customWidth="1"/>
    <col min="5" max="5" width="12.140625" style="1" customWidth="1"/>
    <col min="6" max="7" width="19" style="1" customWidth="1"/>
    <col min="8" max="8" width="9.140625" style="9"/>
    <col min="9" max="9" width="13.140625" style="9" hidden="1" customWidth="1"/>
    <col min="10" max="10" width="11.5703125" style="9" hidden="1" customWidth="1"/>
    <col min="11" max="12" width="12.42578125" style="9" hidden="1" customWidth="1"/>
    <col min="13" max="20" width="12.28515625" style="9" hidden="1" customWidth="1"/>
    <col min="21" max="21" width="12.28515625" style="9" customWidth="1"/>
    <col min="22" max="22" width="13.28515625" style="9" customWidth="1"/>
    <col min="23" max="35" width="9.140625" style="9"/>
    <col min="36" max="16384" width="9.140625" style="1"/>
  </cols>
  <sheetData>
    <row r="2" spans="2:23" ht="27.75" customHeight="1" x14ac:dyDescent="0.4">
      <c r="B2" s="36" t="s">
        <v>30</v>
      </c>
      <c r="C2" s="36"/>
      <c r="D2" s="36"/>
      <c r="E2" s="36"/>
      <c r="F2" s="36"/>
      <c r="G2" s="36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spans="2:23" x14ac:dyDescent="0.2">
      <c r="M3" s="10"/>
      <c r="N3" s="10"/>
      <c r="O3" s="10"/>
      <c r="P3" s="10"/>
      <c r="Q3" s="10"/>
      <c r="R3" s="10"/>
      <c r="S3" s="10"/>
      <c r="T3" s="10"/>
      <c r="U3" s="3"/>
      <c r="V3" s="3"/>
      <c r="W3" s="3"/>
    </row>
    <row r="4" spans="2:23" ht="48.75" customHeight="1" x14ac:dyDescent="0.2">
      <c r="B4" s="37" t="s">
        <v>35</v>
      </c>
      <c r="C4" s="37"/>
      <c r="D4" s="37"/>
      <c r="E4" s="37"/>
      <c r="F4" s="37"/>
      <c r="G4" s="37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3"/>
      <c r="V4" s="3"/>
      <c r="W4" s="3"/>
    </row>
    <row r="5" spans="2:23" ht="45.75" customHeight="1" thickBot="1" x14ac:dyDescent="0.25">
      <c r="P5" s="10"/>
      <c r="Q5" s="10"/>
      <c r="R5" s="10"/>
      <c r="S5" s="10"/>
      <c r="T5" s="10"/>
      <c r="U5" s="3"/>
      <c r="V5" s="3"/>
      <c r="W5" s="3"/>
    </row>
    <row r="6" spans="2:23" ht="24" customHeight="1" thickTop="1" x14ac:dyDescent="0.2">
      <c r="B6" s="45" t="s">
        <v>36</v>
      </c>
      <c r="C6" s="46"/>
      <c r="D6" s="47" t="s">
        <v>21</v>
      </c>
      <c r="E6" s="29" t="s">
        <v>23</v>
      </c>
      <c r="F6" s="31" t="s">
        <v>5</v>
      </c>
      <c r="G6" s="33" t="s">
        <v>22</v>
      </c>
      <c r="I6" s="11" t="s">
        <v>8</v>
      </c>
      <c r="J6" s="11"/>
      <c r="K6" s="11"/>
      <c r="L6" s="10">
        <f>+L8*N8*K15+M8*O8*K15+L9*N9*K16+M9*O9*K16+L10*N10*K17+M10*O10*K17+L11*N11*K18+M11*O11*K18</f>
        <v>6.4739855072463772</v>
      </c>
      <c r="M6" s="12"/>
      <c r="N6" s="12"/>
      <c r="O6" s="12"/>
      <c r="P6" s="10"/>
      <c r="Q6" s="10"/>
      <c r="R6" s="10"/>
      <c r="S6" s="10"/>
      <c r="T6" s="10"/>
      <c r="U6" s="3"/>
      <c r="V6" s="3"/>
      <c r="W6" s="3"/>
    </row>
    <row r="7" spans="2:23" ht="26.25" thickBot="1" x14ac:dyDescent="0.25">
      <c r="B7" s="28" t="s">
        <v>24</v>
      </c>
      <c r="C7" s="2" t="s">
        <v>25</v>
      </c>
      <c r="D7" s="48"/>
      <c r="E7" s="30"/>
      <c r="F7" s="32"/>
      <c r="G7" s="34"/>
      <c r="I7" s="13" t="s">
        <v>5</v>
      </c>
      <c r="J7" s="13" t="s">
        <v>32</v>
      </c>
      <c r="K7" s="13" t="s">
        <v>33</v>
      </c>
      <c r="L7" s="13" t="s">
        <v>33</v>
      </c>
      <c r="M7" s="13" t="s">
        <v>32</v>
      </c>
      <c r="N7" s="13" t="s">
        <v>7</v>
      </c>
      <c r="O7" s="13" t="s">
        <v>6</v>
      </c>
      <c r="P7" s="10"/>
      <c r="Q7" s="10"/>
      <c r="R7" s="10"/>
      <c r="S7" s="10"/>
      <c r="T7" s="10"/>
      <c r="U7" s="3"/>
      <c r="V7" s="3"/>
      <c r="W7" s="3"/>
    </row>
    <row r="8" spans="2:23" ht="21" thickTop="1" x14ac:dyDescent="0.3">
      <c r="B8" s="41" t="s">
        <v>27</v>
      </c>
      <c r="C8" s="43" t="s">
        <v>28</v>
      </c>
      <c r="D8" s="14" t="s">
        <v>0</v>
      </c>
      <c r="E8" s="15" t="s">
        <v>1</v>
      </c>
      <c r="F8" s="16">
        <v>4600</v>
      </c>
      <c r="G8" s="38">
        <f>IF(OR(F8="",F9="",F10="",F11=""),"",ROUND(L6,0))</f>
        <v>6</v>
      </c>
      <c r="I8" s="5">
        <f>F8</f>
        <v>4600</v>
      </c>
      <c r="J8" s="5">
        <f>+IF(I8&lt;=L15,I8,IF(I8&lt;=M15,L15,IF(I8&lt;=N15,M15,IF(I8&lt;=O15,N15,IF(I8&lt;=P15,O15,IF(I8&lt;=Q15,P15,IF(I8&lt;=R15,Q15,IF(I8&lt;=S15,R15,S15))))))))</f>
        <v>4523</v>
      </c>
      <c r="K8" s="5">
        <f>+IF(I8&lt;=M15,M15,IF(I8&lt;=N15,N15,IF(I8&lt;=O15,O15,IF(I8&lt;=P15,P15,IF(I8&lt;=Q15,Q15,IF(I8&lt;=R15,R15,IF(I8&lt;=S15,S15,IF(I8&lt;=T15,T15,I8))))))))</f>
        <v>4661</v>
      </c>
      <c r="L8" s="8">
        <f>+(I8-J8)/(K8-J8)</f>
        <v>0.55797101449275366</v>
      </c>
      <c r="M8" s="5">
        <f>1-L8</f>
        <v>0.44202898550724634</v>
      </c>
      <c r="N8" s="5">
        <f>+IF(I8&lt;=L15,1,IF(I8&lt;=M15,2,IF(I8&lt;=N15,3,IF(I8&lt;=O15,4,IF(I8&lt;=P15,5,IF(I8&lt;=Q15,6,IF(I8&lt;=R15,7,IF(I8&lt;=S15,8,9))))))))</f>
        <v>7</v>
      </c>
      <c r="O8" s="5">
        <f>+IF(I8&lt;=L15,1,IF(I8&lt;=M15,1,IF(I8&lt;=N15,2,IF(I8&lt;=O15,3,IF(I8&lt;=P15,4,IF(I8&lt;=Q15,5,IF(I8&lt;=R15,6,IF(I8&lt;=S15,7,8))))))))</f>
        <v>6</v>
      </c>
      <c r="P8" s="10"/>
      <c r="Q8" s="10"/>
      <c r="R8" s="10"/>
      <c r="S8" s="10"/>
      <c r="T8" s="10"/>
      <c r="U8" s="3"/>
      <c r="V8" s="3"/>
      <c r="W8" s="3"/>
    </row>
    <row r="9" spans="2:23" ht="20.25" x14ac:dyDescent="0.3">
      <c r="B9" s="41"/>
      <c r="C9" s="43"/>
      <c r="D9" s="17" t="s">
        <v>2</v>
      </c>
      <c r="E9" s="18" t="s">
        <v>1</v>
      </c>
      <c r="F9" s="19">
        <v>1780</v>
      </c>
      <c r="G9" s="39"/>
      <c r="I9" s="5">
        <f t="shared" ref="I9:I10" si="0">F9</f>
        <v>1780</v>
      </c>
      <c r="J9" s="5">
        <f>+IF(I9&lt;=L16,I9,IF(I9&lt;=M16,L16,IF(I9&lt;=N16,M16,IF(I9&lt;=Q16,N16,IF(I9&lt;=O16,Q16,IF(I9&lt;=P16,O16,IF(I9&lt;=R16,P16,IF(I9&lt;=S16,R16,S16))))))))</f>
        <v>1754</v>
      </c>
      <c r="K9" s="5">
        <f>+IF(I9&lt;=M16,M16,IF(I9&lt;=N16,N16,IF(I9&lt;=Q16,Q16,IF(I9&lt;=O16,O16,IF(I9&lt;=P16,P16,IF(I9&lt;=R16,R16,IF(I9&lt;=S16,S16,IF(I9&lt;=T16,T16,I9))))))))</f>
        <v>1780</v>
      </c>
      <c r="L9" s="8">
        <f>+(I9-J9)/(K9-J9)</f>
        <v>1</v>
      </c>
      <c r="M9" s="5">
        <f t="shared" ref="M9:M11" si="1">1-L9</f>
        <v>0</v>
      </c>
      <c r="N9" s="5">
        <f>+IF(I9&lt;=L16,1,IF(I9&lt;=M16,2,IF(I9&lt;=N16,3,IF(I9&lt;=Q16,6,IF(I9&lt;=O16,4,IF(I9&lt;=P16,5,IF(I9&lt;=R16,7,IF(I9&lt;=S16,8,9))))))))</f>
        <v>7</v>
      </c>
      <c r="O9" s="5">
        <f>+IF(I9&lt;=L16,1,IF(I9&lt;=M16,1,IF(I9&lt;=N16,2,IF(I9&lt;=Q16,3,IF(I9&lt;=O16,6,IF(I9&lt;=P16,4,IF(I9&lt;=R16,5,IF(I9&lt;=S16,7,8))))))))</f>
        <v>5</v>
      </c>
      <c r="P9" s="10"/>
      <c r="Q9" s="10"/>
      <c r="R9" s="10"/>
      <c r="S9" s="10"/>
      <c r="T9" s="10"/>
      <c r="U9" s="3"/>
      <c r="V9" s="3"/>
      <c r="W9" s="3"/>
    </row>
    <row r="10" spans="2:23" ht="20.25" x14ac:dyDescent="0.3">
      <c r="B10" s="41"/>
      <c r="C10" s="43"/>
      <c r="D10" s="17" t="s">
        <v>3</v>
      </c>
      <c r="E10" s="18" t="s">
        <v>1</v>
      </c>
      <c r="F10" s="19">
        <v>1465</v>
      </c>
      <c r="G10" s="39"/>
      <c r="I10" s="5">
        <f t="shared" si="0"/>
        <v>1465</v>
      </c>
      <c r="J10" s="5">
        <f>+IF(I10&lt;=Q17,I10,IF(I10&lt;=P17,Q17,IF(I10&lt;=R17,P17,IF(I10&lt;=S17,R17,IF(I10&lt;=N17,S17,IF(I10&lt;=T17,N17,IF(I10&lt;=O17,T17,IF(I10&lt;=M17,O17,M17))))))))</f>
        <v>1462</v>
      </c>
      <c r="K10" s="5">
        <f>+IF(I10&lt;=P17,P17,IF(I10&lt;=R17,R17,IF(I10&lt;=S17,S17,IF(I10&lt;=N17,N17,IF(I10&lt;=T17,T17,IF(I10&lt;=O17,O17,IF(I10&lt;=M17,M17,IF(I10&lt;=L17,L17,I10))))))))</f>
        <v>1465</v>
      </c>
      <c r="L10" s="8">
        <f t="shared" ref="L10:L11" si="2">+(I10-J10)/(K10-J10)</f>
        <v>1</v>
      </c>
      <c r="M10" s="5">
        <f t="shared" si="1"/>
        <v>0</v>
      </c>
      <c r="N10" s="5">
        <f>+IF(I10&lt;=Q17,6,IF(I10&lt;=P17,5,IF(I10&lt;=R17,7,IF(I10&lt;=S17,8,IF(I10&lt;=N17,3,IF(I10&lt;=T17,9,IF(I10&lt;=O17,4,IF(I10&lt;=M17,2,1))))))))</f>
        <v>3</v>
      </c>
      <c r="O10" s="5">
        <f>+IF(I10&lt;=Q17,6,IF(I10&lt;=P17,6,IF(I10&lt;=R17,5,IF(I10&lt;=S17,7,IF(I10&lt;=N17,8,IF(I10&lt;=T17,3,IF(I10&lt;=O17,9,IF(I10&lt;=M17,4,2))))))))</f>
        <v>8</v>
      </c>
      <c r="P10" s="10"/>
      <c r="Q10" s="10"/>
      <c r="R10" s="10"/>
      <c r="S10" s="10"/>
      <c r="T10" s="10"/>
      <c r="U10" s="3"/>
      <c r="V10" s="3"/>
      <c r="W10" s="3"/>
    </row>
    <row r="11" spans="2:23" ht="21" thickBot="1" x14ac:dyDescent="0.35">
      <c r="B11" s="42"/>
      <c r="C11" s="44"/>
      <c r="D11" s="20" t="s">
        <v>4</v>
      </c>
      <c r="E11" s="21" t="s">
        <v>1</v>
      </c>
      <c r="F11" s="22">
        <v>2680</v>
      </c>
      <c r="G11" s="40"/>
      <c r="I11" s="5">
        <f>F11</f>
        <v>2680</v>
      </c>
      <c r="J11" s="5">
        <f t="shared" ref="J11" si="3">+IF(I11&lt;=L18,I11,IF(I11&lt;=M18,L18,IF(I11&lt;=N18,M18,IF(I11&lt;=O18,N18,IF(I11&lt;=P18,O18,IF(I11&lt;=Q18,P18,IF(I11&lt;=R18,Q18,IF(I11&lt;=S18,R18,S18))))))))</f>
        <v>2652</v>
      </c>
      <c r="K11" s="5">
        <f>+IF(I11&lt;=M18,M18,IF(I11&lt;=N18,N18,IF(I11&lt;=O18,O18,IF(I11&lt;=P18,P18,IF(I11&lt;=Q18,Q18,IF(I11&lt;=R18,R18,IF(I11&lt;=S18,S18,IF(I11&lt;=T18,T18,I11))))))))</f>
        <v>2692</v>
      </c>
      <c r="L11" s="8">
        <f t="shared" si="2"/>
        <v>0.7</v>
      </c>
      <c r="M11" s="5">
        <f t="shared" si="1"/>
        <v>0.30000000000000004</v>
      </c>
      <c r="N11" s="5">
        <f t="shared" ref="N11" si="4">+IF(I11&lt;=L18,1,IF(I11&lt;=M18,2,IF(I11&lt;=N18,3,IF(I11&lt;=O18,4,IF(I11&lt;=P18,5,IF(I11&lt;=Q18,6,IF(I11&lt;=R18,7,IF(I11&lt;=S18,8,9))))))))</f>
        <v>7</v>
      </c>
      <c r="O11" s="5">
        <f>+IF(I11&lt;=L18,1,IF(I11&lt;=M18,1,IF(I11&lt;=N18,2,IF(I11&lt;=O18,3,IF(I11&lt;=P18,4,IF(I11&lt;=Q18,5,IF(I11&lt;=R18,6,IF(I11&lt;=S18,7,8))))))))</f>
        <v>6</v>
      </c>
      <c r="P11" s="10"/>
      <c r="Q11" s="10"/>
      <c r="R11" s="10"/>
      <c r="S11" s="10"/>
      <c r="T11" s="10"/>
      <c r="U11" s="3"/>
      <c r="V11" s="3"/>
      <c r="W11" s="3"/>
    </row>
    <row r="12" spans="2:23" ht="14.25" customHeight="1" thickTop="1" x14ac:dyDescent="0.2">
      <c r="D12" s="23"/>
      <c r="E12" s="23"/>
      <c r="F12" s="24"/>
      <c r="G12" s="9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3"/>
      <c r="V12" s="3"/>
      <c r="W12" s="3"/>
    </row>
    <row r="13" spans="2:23" ht="20.25" x14ac:dyDescent="0.3">
      <c r="B13" s="35" t="s">
        <v>26</v>
      </c>
      <c r="C13" s="35"/>
      <c r="D13" s="35"/>
      <c r="E13" s="25"/>
      <c r="G13" s="9"/>
      <c r="I13" s="10"/>
      <c r="J13" s="10"/>
      <c r="K13" s="10"/>
      <c r="L13" s="26"/>
      <c r="M13" s="26"/>
      <c r="N13" s="26"/>
      <c r="O13" s="26"/>
      <c r="P13" s="26"/>
      <c r="Q13" s="26"/>
      <c r="R13" s="26"/>
      <c r="S13" s="26"/>
      <c r="T13" s="26"/>
      <c r="U13" s="3"/>
      <c r="V13" s="3"/>
      <c r="W13" s="3"/>
    </row>
    <row r="14" spans="2:23" ht="15.75" x14ac:dyDescent="0.25">
      <c r="B14" s="27" t="s">
        <v>37</v>
      </c>
      <c r="G14" s="9"/>
      <c r="I14" s="3"/>
      <c r="J14" s="3"/>
      <c r="K14" s="4" t="s">
        <v>31</v>
      </c>
      <c r="L14" s="4" t="s">
        <v>9</v>
      </c>
      <c r="M14" s="4" t="s">
        <v>10</v>
      </c>
      <c r="N14" s="4" t="s">
        <v>11</v>
      </c>
      <c r="O14" s="4" t="s">
        <v>12</v>
      </c>
      <c r="P14" s="4" t="s">
        <v>13</v>
      </c>
      <c r="Q14" s="4" t="s">
        <v>14</v>
      </c>
      <c r="R14" s="4" t="s">
        <v>15</v>
      </c>
      <c r="S14" s="4" t="s">
        <v>16</v>
      </c>
      <c r="T14" s="4" t="s">
        <v>17</v>
      </c>
      <c r="U14" s="3"/>
      <c r="V14" s="3"/>
      <c r="W14" s="3"/>
    </row>
    <row r="15" spans="2:23" ht="15.75" x14ac:dyDescent="0.25">
      <c r="B15" s="27" t="s">
        <v>29</v>
      </c>
      <c r="G15" s="9"/>
      <c r="J15" s="5" t="s">
        <v>40</v>
      </c>
      <c r="K15" s="6">
        <v>0.5</v>
      </c>
      <c r="L15" s="7">
        <v>3633</v>
      </c>
      <c r="M15" s="7">
        <v>3826</v>
      </c>
      <c r="N15" s="7">
        <v>4061</v>
      </c>
      <c r="O15" s="7">
        <v>4325</v>
      </c>
      <c r="P15" s="7">
        <v>4463</v>
      </c>
      <c r="Q15" s="7">
        <v>4523</v>
      </c>
      <c r="R15" s="7">
        <v>4661</v>
      </c>
      <c r="S15" s="7">
        <v>4845</v>
      </c>
      <c r="T15" s="7">
        <v>5089</v>
      </c>
      <c r="U15" s="3"/>
      <c r="V15" s="3"/>
      <c r="W15" s="3"/>
    </row>
    <row r="16" spans="2:23" ht="15.75" x14ac:dyDescent="0.25">
      <c r="B16" s="27" t="s">
        <v>34</v>
      </c>
      <c r="G16" s="9"/>
      <c r="J16" s="5" t="s">
        <v>18</v>
      </c>
      <c r="K16" s="6">
        <v>0.1</v>
      </c>
      <c r="L16" s="7">
        <v>1616</v>
      </c>
      <c r="M16" s="7">
        <v>1667</v>
      </c>
      <c r="N16" s="7">
        <v>1701</v>
      </c>
      <c r="O16" s="7">
        <v>1731</v>
      </c>
      <c r="P16" s="7">
        <v>1754</v>
      </c>
      <c r="Q16" s="7">
        <v>1720</v>
      </c>
      <c r="R16" s="7">
        <v>1780</v>
      </c>
      <c r="S16" s="7">
        <v>1842</v>
      </c>
      <c r="T16" s="7">
        <v>1883</v>
      </c>
      <c r="U16" s="3"/>
      <c r="V16" s="3"/>
      <c r="W16" s="3"/>
    </row>
    <row r="17" spans="7:23" x14ac:dyDescent="0.2">
      <c r="G17" s="9"/>
      <c r="J17" s="5" t="s">
        <v>19</v>
      </c>
      <c r="K17" s="6">
        <v>0.05</v>
      </c>
      <c r="L17" s="7">
        <v>1518</v>
      </c>
      <c r="M17" s="7">
        <v>1503</v>
      </c>
      <c r="N17" s="7">
        <v>1465</v>
      </c>
      <c r="O17" s="7">
        <v>1477</v>
      </c>
      <c r="P17" s="7">
        <v>1457</v>
      </c>
      <c r="Q17" s="7">
        <v>1451</v>
      </c>
      <c r="R17" s="7">
        <v>1459</v>
      </c>
      <c r="S17" s="7">
        <v>1462</v>
      </c>
      <c r="T17" s="7">
        <v>1469</v>
      </c>
      <c r="U17" s="3"/>
      <c r="V17" s="3"/>
      <c r="W17" s="3"/>
    </row>
    <row r="18" spans="7:23" x14ac:dyDescent="0.2">
      <c r="G18" s="9"/>
      <c r="J18" s="5" t="s">
        <v>20</v>
      </c>
      <c r="K18" s="6">
        <v>0.35</v>
      </c>
      <c r="L18" s="7">
        <v>2357</v>
      </c>
      <c r="M18" s="7">
        <v>2464</v>
      </c>
      <c r="N18" s="7">
        <v>2520</v>
      </c>
      <c r="O18" s="7">
        <v>2578</v>
      </c>
      <c r="P18" s="7">
        <v>2615</v>
      </c>
      <c r="Q18" s="7">
        <v>2652</v>
      </c>
      <c r="R18" s="7">
        <v>2692</v>
      </c>
      <c r="S18" s="7">
        <v>2807</v>
      </c>
      <c r="T18" s="7">
        <v>3023</v>
      </c>
      <c r="U18" s="3"/>
      <c r="V18" s="3"/>
      <c r="W18" s="3"/>
    </row>
    <row r="19" spans="7:23" x14ac:dyDescent="0.2">
      <c r="G19" s="9"/>
      <c r="J19" s="5"/>
      <c r="K19" s="6"/>
      <c r="L19" s="6"/>
      <c r="M19" s="6"/>
      <c r="N19" s="6"/>
      <c r="O19" s="6"/>
      <c r="P19" s="6"/>
      <c r="Q19" s="6"/>
      <c r="R19" s="6"/>
      <c r="S19" s="6"/>
      <c r="T19" s="6"/>
      <c r="U19" s="3"/>
      <c r="V19" s="3"/>
      <c r="W19" s="3"/>
    </row>
    <row r="20" spans="7:23" x14ac:dyDescent="0.2">
      <c r="G20" s="9"/>
      <c r="U20" s="3"/>
      <c r="V20" s="3"/>
      <c r="W20" s="3"/>
    </row>
    <row r="21" spans="7:23" x14ac:dyDescent="0.2">
      <c r="G21" s="9"/>
      <c r="J21" s="5" t="s">
        <v>41</v>
      </c>
      <c r="L21" s="9">
        <f>RANK(L15,$L15:$T15,1)</f>
        <v>1</v>
      </c>
      <c r="M21" s="9">
        <f t="shared" ref="M21:T22" si="5">RANK(M15,$L15:$T15,1)</f>
        <v>2</v>
      </c>
      <c r="N21" s="9">
        <f t="shared" si="5"/>
        <v>3</v>
      </c>
      <c r="O21" s="9">
        <f t="shared" si="5"/>
        <v>4</v>
      </c>
      <c r="P21" s="9">
        <f t="shared" si="5"/>
        <v>5</v>
      </c>
      <c r="Q21" s="9">
        <f t="shared" si="5"/>
        <v>6</v>
      </c>
      <c r="R21" s="9">
        <f t="shared" si="5"/>
        <v>7</v>
      </c>
      <c r="S21" s="9">
        <f t="shared" si="5"/>
        <v>8</v>
      </c>
      <c r="T21" s="9">
        <f t="shared" si="5"/>
        <v>9</v>
      </c>
      <c r="U21" s="3"/>
      <c r="V21" s="3"/>
      <c r="W21" s="3"/>
    </row>
    <row r="22" spans="7:23" x14ac:dyDescent="0.2">
      <c r="G22" s="9"/>
      <c r="J22" s="9" t="s">
        <v>38</v>
      </c>
      <c r="L22" s="9">
        <f>RANK(L16,$L16:$T16,1)</f>
        <v>1</v>
      </c>
      <c r="M22" s="9">
        <f t="shared" si="5"/>
        <v>2</v>
      </c>
      <c r="N22" s="9">
        <f t="shared" si="5"/>
        <v>3</v>
      </c>
      <c r="O22" s="9">
        <f t="shared" si="5"/>
        <v>5</v>
      </c>
      <c r="P22" s="9">
        <f t="shared" si="5"/>
        <v>6</v>
      </c>
      <c r="Q22" s="9">
        <f t="shared" si="5"/>
        <v>4</v>
      </c>
      <c r="R22" s="9">
        <f t="shared" si="5"/>
        <v>7</v>
      </c>
      <c r="S22" s="9">
        <f t="shared" si="5"/>
        <v>8</v>
      </c>
      <c r="T22" s="9">
        <f t="shared" si="5"/>
        <v>9</v>
      </c>
      <c r="U22" s="3"/>
      <c r="V22" s="3"/>
      <c r="W22" s="3"/>
    </row>
    <row r="23" spans="7:23" x14ac:dyDescent="0.2">
      <c r="G23" s="9"/>
      <c r="J23" s="9" t="s">
        <v>39</v>
      </c>
      <c r="L23" s="9">
        <f>RANK(L17,$L17:$T17,1)</f>
        <v>9</v>
      </c>
      <c r="M23" s="9">
        <f t="shared" ref="M23:T23" si="6">RANK(M17,$L17:$T17,1)</f>
        <v>8</v>
      </c>
      <c r="N23" s="9">
        <f t="shared" si="6"/>
        <v>5</v>
      </c>
      <c r="O23" s="9">
        <f t="shared" si="6"/>
        <v>7</v>
      </c>
      <c r="P23" s="9">
        <f t="shared" si="6"/>
        <v>2</v>
      </c>
      <c r="Q23" s="9">
        <f t="shared" si="6"/>
        <v>1</v>
      </c>
      <c r="R23" s="9">
        <f t="shared" si="6"/>
        <v>3</v>
      </c>
      <c r="S23" s="9">
        <f t="shared" si="6"/>
        <v>4</v>
      </c>
      <c r="T23" s="9">
        <f t="shared" si="6"/>
        <v>6</v>
      </c>
      <c r="U23" s="3"/>
      <c r="V23" s="3"/>
      <c r="W23" s="3"/>
    </row>
    <row r="24" spans="7:23" x14ac:dyDescent="0.2">
      <c r="G24" s="9"/>
      <c r="J24" s="9" t="s">
        <v>42</v>
      </c>
      <c r="L24" s="9">
        <f>RANK(L18,$L18:$T18,1)</f>
        <v>1</v>
      </c>
      <c r="M24" s="9">
        <f t="shared" ref="M24:T24" si="7">RANK(M18,$L18:$T18,1)</f>
        <v>2</v>
      </c>
      <c r="N24" s="9">
        <f t="shared" si="7"/>
        <v>3</v>
      </c>
      <c r="O24" s="9">
        <f t="shared" si="7"/>
        <v>4</v>
      </c>
      <c r="P24" s="9">
        <f t="shared" si="7"/>
        <v>5</v>
      </c>
      <c r="Q24" s="9">
        <f t="shared" si="7"/>
        <v>6</v>
      </c>
      <c r="R24" s="9">
        <f t="shared" si="7"/>
        <v>7</v>
      </c>
      <c r="S24" s="9">
        <f t="shared" si="7"/>
        <v>8</v>
      </c>
      <c r="T24" s="9">
        <f t="shared" si="7"/>
        <v>9</v>
      </c>
      <c r="U24" s="3"/>
      <c r="V24" s="3"/>
      <c r="W24" s="3"/>
    </row>
    <row r="25" spans="7:23" x14ac:dyDescent="0.2">
      <c r="G25" s="9"/>
      <c r="U25" s="3"/>
      <c r="V25" s="3"/>
      <c r="W25" s="3"/>
    </row>
    <row r="26" spans="7:23" x14ac:dyDescent="0.2">
      <c r="G26" s="9"/>
      <c r="U26" s="3"/>
      <c r="V26" s="3"/>
      <c r="W26" s="3"/>
    </row>
    <row r="27" spans="7:23" x14ac:dyDescent="0.2">
      <c r="G27" s="9"/>
      <c r="U27" s="3"/>
      <c r="V27" s="3"/>
      <c r="W27" s="3"/>
    </row>
  </sheetData>
  <sheetProtection password="CCD7" sheet="1" objects="1" scenarios="1" selectLockedCells="1"/>
  <mergeCells count="11">
    <mergeCell ref="E6:E7"/>
    <mergeCell ref="F6:F7"/>
    <mergeCell ref="G6:G7"/>
    <mergeCell ref="B13:D13"/>
    <mergeCell ref="B2:G2"/>
    <mergeCell ref="B4:G4"/>
    <mergeCell ref="G8:G11"/>
    <mergeCell ref="B8:B11"/>
    <mergeCell ref="C8:C11"/>
    <mergeCell ref="B6:C6"/>
    <mergeCell ref="D6:D7"/>
  </mergeCells>
  <phoneticPr fontId="1" type="noConversion"/>
  <dataValidations count="4">
    <dataValidation type="whole" allowBlank="1" showInputMessage="1" showErrorMessage="1" errorTitle="Helytelen tengelytáv!" error="A megadott tengelytáv alapján a gépkocsi nem tartozik egyetlen személygépkocsi kategóriába sem!_x000a_Kérjük a tengelytávot mm-ben adja meg!" sqref="F11">
      <formula1>2350</formula1>
      <formula2>3500</formula2>
    </dataValidation>
    <dataValidation type="whole" allowBlank="1" showInputMessage="1" showErrorMessage="1" errorTitle="Helytelen hosszúság!" error="A megadott hosszúság alapján a gépkocsi nem tartozik egyetlen személygépkocsi kategóriába sem!_x000a_Kérjük a hosszúságot mm-ben adja meg!" sqref="F8">
      <formula1>2000</formula1>
      <formula2>6000</formula2>
    </dataValidation>
    <dataValidation type="whole" allowBlank="1" showInputMessage="1" showErrorMessage="1" errorTitle="Helytelen szélesség!" error="A megadott szélesség alapján a gépkocsi nem tartozik egyetlen személygépkocsi kategóriába sem!_x000a_Kérjük a szélességet mm-ben adja meg!" sqref="F9">
      <formula1>1300</formula1>
      <formula2>2200</formula2>
    </dataValidation>
    <dataValidation type="whole" allowBlank="1" showInputMessage="1" showErrorMessage="1" errorTitle="Helytelen magasság!" error="A megadott magasság alapján a gépkocsi nem tartozik egyetlen személygépkocsi kategóriába sem!_x000a_Kérjük a magasságot mm-ben adja meg!" sqref="F10">
      <formula1>1000</formula1>
      <formula2>1570</formula2>
    </dataValidation>
  </dataValidations>
  <printOptions horizontalCentered="1" verticalCentered="1"/>
  <pageMargins left="0.78740157480314965" right="0.78740157480314965" top="0.78740157480314965" bottom="0.78740157480314965" header="0.51181102362204722" footer="0.51181102362204722"/>
  <pageSetup paperSize="9" orientation="landscape" blackAndWhite="1" r:id="rId1"/>
  <headerFooter scaleWithDoc="0" alignWithMargins="0"/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BESOROLÓ</vt:lpstr>
      <vt:lpstr>BESOROLÓ!Nyomtatási_terület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2013-09-18T08:14:15Z</dcterms:created>
  <dcterms:modified xsi:type="dcterms:W3CDTF">2015-01-19T11:20:13Z</dcterms:modified>
</cp:coreProperties>
</file>